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7010" windowHeight="12810"/>
  </bookViews>
  <sheets>
    <sheet name="Лист1 (2)" sheetId="2" r:id="rId1"/>
    <sheet name="Лист1" sheetId="3" r:id="rId2"/>
  </sheets>
  <definedNames>
    <definedName name="_xlnm.Print_Area" localSheetId="0">'Лист1 (2)'!$A$1:$M$60</definedName>
  </definedNames>
  <calcPr calcId="144525"/>
</workbook>
</file>

<file path=xl/calcChain.xml><?xml version="1.0" encoding="utf-8"?>
<calcChain xmlns="http://schemas.openxmlformats.org/spreadsheetml/2006/main">
  <c r="H38" i="3" l="1"/>
  <c r="G38" i="3"/>
  <c r="F38" i="3"/>
  <c r="E38" i="3"/>
  <c r="H31" i="3"/>
  <c r="G31" i="3"/>
  <c r="F31" i="3"/>
  <c r="E31" i="3"/>
  <c r="H19" i="3"/>
  <c r="G19" i="3"/>
  <c r="F19" i="3"/>
  <c r="E19" i="3"/>
  <c r="K52" i="2"/>
  <c r="J52" i="2"/>
  <c r="I52" i="2"/>
  <c r="H52" i="2"/>
  <c r="K51" i="2"/>
  <c r="J51" i="2"/>
  <c r="I51" i="2"/>
  <c r="H51" i="2"/>
  <c r="L50" i="2"/>
  <c r="K50" i="2"/>
  <c r="J50" i="2"/>
  <c r="I50" i="2"/>
  <c r="H50" i="2"/>
  <c r="D51" i="2" l="1"/>
  <c r="D50" i="2"/>
  <c r="D52" i="2"/>
  <c r="L45" i="2" l="1"/>
  <c r="K45" i="2"/>
  <c r="J45" i="2"/>
  <c r="H45" i="2"/>
  <c r="G45" i="2"/>
  <c r="F45" i="2"/>
  <c r="E45" i="2"/>
  <c r="D45" i="2"/>
  <c r="C45" i="2"/>
  <c r="D24" i="2"/>
  <c r="I29" i="2" l="1"/>
  <c r="I45" i="2" s="1"/>
  <c r="D53" i="2"/>
</calcChain>
</file>

<file path=xl/sharedStrings.xml><?xml version="1.0" encoding="utf-8"?>
<sst xmlns="http://schemas.openxmlformats.org/spreadsheetml/2006/main" count="244" uniqueCount="65">
  <si>
    <t>№ п/п</t>
  </si>
  <si>
    <t>Обустройство детской игровой площадки в д. Боярская</t>
  </si>
  <si>
    <t>Приобретение детских игровых элементов на детскую площадку в д. Иваньково</t>
  </si>
  <si>
    <t>Приобретение и установка детского спортивного комплекса на детской площадке в д. Лукьяновская</t>
  </si>
  <si>
    <t>Приобретение и установка памятника «Вечная память павшим 1941-1945 годов» в поселке Озерный</t>
  </si>
  <si>
    <t>Наименование проекта</t>
  </si>
  <si>
    <t>Областной бюджет</t>
  </si>
  <si>
    <t>Местный бюджет</t>
  </si>
  <si>
    <t>Пожертвования граждан</t>
  </si>
  <si>
    <t>Пожертвования юр.лиц</t>
  </si>
  <si>
    <t>X</t>
  </si>
  <si>
    <t>Цена проекта по соглашению</t>
  </si>
  <si>
    <t xml:space="preserve">Перечень проектов Народного бюджета в соответствии с постановлением области от 15.05.2023 № 596 для реализации в 2023 году. Исполнение </t>
  </si>
  <si>
    <t>РАСХОД</t>
  </si>
  <si>
    <t>Примечание</t>
  </si>
  <si>
    <t>голубой цвет -</t>
  </si>
  <si>
    <t>Благоустройство детской игровой и спортивной площадки в п. Пролетарский</t>
  </si>
  <si>
    <t>Благоустройство центральной площади в деревне Мишутинская</t>
  </si>
  <si>
    <t>Замена павильона на артезианской скважине в д. Гридино</t>
  </si>
  <si>
    <t>Замена павильона на артезианской скважине в д. Деревенька</t>
  </si>
  <si>
    <t>Замена павильона на артезианской скважине в д. Марьинская</t>
  </si>
  <si>
    <t>Замена павильона на артезианской скважине в д. Огибалово</t>
  </si>
  <si>
    <t>Замена части водопроводной сети в д. Марьинская</t>
  </si>
  <si>
    <t>Обустройство детской спортивно-игровой площадки «Солнышко» на ул. Комсомольская в п. Кадниковский</t>
  </si>
  <si>
    <t xml:space="preserve">Обустройство трехступенчатого септика п. Кадниковский </t>
  </si>
  <si>
    <t>Обустройство трехступенчатого септика п. Пролетарский</t>
  </si>
  <si>
    <t>Приобретение детских игровых элементов на детскую площадкуд. Сафоновская</t>
  </si>
  <si>
    <t>Приобретение дополнительного детского' игрового оборудования для установки на детскую площадку «Солнышко» в п. Ючка</t>
  </si>
  <si>
    <t>Приобретение и установка информационного стенда у здания по адресу ул. Садовая, д. 10</t>
  </si>
  <si>
    <t>Приобретение и установка мемориальных плит в д. Павловская Вожегодского Сельского совета Вожегодского муниципального округа в память о земляках - участниках ВОВ</t>
  </si>
  <si>
    <t>Приобретение и установка мемориальных плит участникам ВОВ в д. Гридино</t>
  </si>
  <si>
    <t>Приобретение и установка мемориальных плит участникам ВОВ в д. Огибалово</t>
  </si>
  <si>
    <t>Приобретение музыкального оборудования для филиала МБУК «Вожегодский районный центр культурного развития «Нижнеслободский сельский Дом культуры»</t>
  </si>
  <si>
    <t>Приобретение музыкального оборудования для филиала МБУК «Вожегодский районный центр культурного развития «Ючкинский сельский Дом культуры»</t>
  </si>
  <si>
    <t>Приобретение обуви для народного самодеятельного хореографического коллектива «Северное сияние» МБУК «Вожегодский РЦКР»</t>
  </si>
  <si>
    <t>Разборка старых бесхозных строений</t>
  </si>
  <si>
    <t>Ремонт обелиска «Вечная память землякам, павшим в борьбе за свободу и независимость нашей Родины»</t>
  </si>
  <si>
    <t>Текущий ремонт памятника воинам, погибшим в годы ВОВ, в д. Сосновица</t>
  </si>
  <si>
    <t>Устройство колодца в д. Алферьевская</t>
  </si>
  <si>
    <t>Устройство колодца в д. Дровдиль</t>
  </si>
  <si>
    <t>Устройство колодца в д. Засухонская</t>
  </si>
  <si>
    <t>Устройство колодца в д. Ивонинская</t>
  </si>
  <si>
    <t>Устройство колодца в д. Мытник</t>
  </si>
  <si>
    <t>Устройство колодца в д. Нефедовская</t>
  </si>
  <si>
    <t>Устройство колодца в д. Никитинская</t>
  </si>
  <si>
    <t>Устройство колодца в д. Пожарище</t>
  </si>
  <si>
    <t>Устройство колодца в д. Поздеевская</t>
  </si>
  <si>
    <t>Устройство колодца в д. Репняковская</t>
  </si>
  <si>
    <t>Устройство колодца в д. Сиговская</t>
  </si>
  <si>
    <t>Устройство колодца в д. Юрковская</t>
  </si>
  <si>
    <t>Устройство колодца в п. Ючка, ул. Набережная, д. 10,13,14,15,17</t>
  </si>
  <si>
    <t>благоустройство</t>
  </si>
  <si>
    <t>культура</t>
  </si>
  <si>
    <t>жкх</t>
  </si>
  <si>
    <t>Приобретение и установка оборудования для детской игровой площадки в д. Семеновская</t>
  </si>
  <si>
    <r>
      <t>Устройство колодца в д.</t>
    </r>
    <r>
      <rPr>
        <b/>
        <sz val="14"/>
        <color rgb="FF000000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Ожигинская</t>
    </r>
  </si>
  <si>
    <t>Проект исполнен</t>
  </si>
  <si>
    <t xml:space="preserve">оранжевый цвет - </t>
  </si>
  <si>
    <t>филетовый цвет -</t>
  </si>
  <si>
    <t>Кассовые расходы</t>
  </si>
  <si>
    <t>16 проектов</t>
  </si>
  <si>
    <t>4 проекта</t>
  </si>
  <si>
    <t>21 проект</t>
  </si>
  <si>
    <t xml:space="preserve">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</si>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</sst>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#,##0.00\ _₽"/>
    <numFmt numFmtId="175" formatCode="0.0,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2"/>
      <color rgb="FFFF0000"/>
      <name val="Calibri"/>
      <family val="2"/>
      <charset val="204"/>
      <scheme val="minor"/>
    </font>
    <font>
      <sz val="14"/>
      <color rgb="FF00B0F0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165" fontId="3" fillId="0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165" fontId="3" fillId="0" borderId="2" xfId="0" applyNumberFormat="1" applyFont="1" applyFill="1" applyBorder="1" applyAlignment="1">
      <alignment horizontal="right" vertical="center" wrapText="1"/>
    </xf>
    <xf numFmtId="165" fontId="2" fillId="0" borderId="2" xfId="0" applyNumberFormat="1" applyFont="1" applyFill="1" applyBorder="1" applyAlignment="1">
      <alignment horizontal="right" vertical="center" wrapText="1"/>
    </xf>
    <xf numFmtId="165" fontId="1" fillId="0" borderId="2" xfId="0" applyNumberFormat="1" applyFont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right" vertical="center" wrapText="1"/>
    </xf>
    <xf numFmtId="165" fontId="8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1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wrapText="1"/>
    </xf>
    <xf numFmtId="4" fontId="13" fillId="5" borderId="1" xfId="0" applyNumberFormat="1" applyFont="1" applyFill="1" applyBorder="1" applyAlignment="1">
      <alignment wrapText="1"/>
    </xf>
    <xf numFmtId="165" fontId="2" fillId="7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justify" vertical="center"/>
    </xf>
    <xf numFmtId="0" fontId="4" fillId="8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justify" vertical="center" wrapText="1"/>
    </xf>
    <xf numFmtId="0" fontId="4" fillId="9" borderId="1" xfId="0" applyFont="1" applyFill="1" applyBorder="1" applyAlignment="1">
      <alignment horizontal="justify" vertical="center"/>
    </xf>
    <xf numFmtId="0" fontId="2" fillId="8" borderId="1" xfId="0" applyFont="1" applyFill="1" applyBorder="1" applyAlignment="1">
      <alignment wrapText="1"/>
    </xf>
    <xf numFmtId="4" fontId="2" fillId="8" borderId="1" xfId="0" applyNumberFormat="1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4" fontId="2" fillId="6" borderId="1" xfId="0" applyNumberFormat="1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4" fontId="2" fillId="9" borderId="1" xfId="0" applyNumberFormat="1" applyFont="1" applyFill="1" applyBorder="1" applyAlignment="1">
      <alignment wrapText="1"/>
    </xf>
    <xf numFmtId="165" fontId="7" fillId="3" borderId="1" xfId="0" applyNumberFormat="1" applyFont="1" applyFill="1" applyBorder="1" applyAlignment="1">
      <alignment horizontal="right" vertical="center" wrapText="1"/>
    </xf>
    <xf numFmtId="165" fontId="7" fillId="2" borderId="1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165" fontId="0" fillId="0" borderId="0" xfId="0" applyNumberFormat="1"/>
    <xf numFmtId="4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 applyAlignment="1">
      <alignment horizontal="right"/>
    </xf>
    <xf numFmtId="175" fontId="3" fillId="0" borderId="1" xfId="0" applyNumberFormat="1" applyFont="1" applyFill="1" applyBorder="1" applyAlignment="1">
      <alignment horizontal="right" vertical="center" wrapText="1"/>
    </xf>
    <xf numFmtId="175" fontId="8" fillId="0" borderId="1" xfId="0" applyNumberFormat="1" applyFont="1" applyFill="1" applyBorder="1" applyAlignment="1">
      <alignment horizontal="right" vertical="center" wrapText="1"/>
    </xf>
    <xf numFmtId="175" fontId="0" fillId="0" borderId="1" xfId="0" applyNumberFormat="1" applyBorder="1"/>
    <xf numFmtId="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view="pageBreakPreview" zoomScale="70" zoomScaleNormal="55" zoomScaleSheetLayoutView="70" workbookViewId="0">
      <pane ySplit="3" topLeftCell="A13" activePane="bottomLeft" state="frozen"/>
      <selection pane="bottomLeft" activeCell="H55" sqref="H55"/>
    </sheetView>
  </sheetViews>
  <sheetFormatPr defaultRowHeight="15" x14ac:dyDescent="0.25"/>
  <cols>
    <col min="1" max="1" width="7.28515625" customWidth="1"/>
    <col min="2" max="2" width="55.140625" customWidth="1"/>
    <col min="3" max="3" width="40.28515625" customWidth="1"/>
    <col min="4" max="12" width="22.5703125" customWidth="1"/>
    <col min="13" max="13" width="40" customWidth="1"/>
  </cols>
  <sheetData>
    <row r="1" spans="1:13" ht="63" customHeight="1" x14ac:dyDescent="0.25">
      <c r="A1" s="39" t="s">
        <v>12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8.5" x14ac:dyDescent="0.45">
      <c r="A2" s="2"/>
      <c r="B2" s="2"/>
      <c r="C2" s="40"/>
      <c r="D2" s="40"/>
      <c r="E2" s="40"/>
      <c r="F2" s="40"/>
      <c r="G2" s="40"/>
      <c r="H2" s="41" t="s">
        <v>13</v>
      </c>
      <c r="I2" s="41"/>
      <c r="J2" s="41"/>
      <c r="K2" s="41"/>
      <c r="L2" s="15"/>
      <c r="M2" s="14"/>
    </row>
    <row r="3" spans="1:13" ht="61.5" customHeight="1" x14ac:dyDescent="0.25">
      <c r="A3" s="1" t="s">
        <v>0</v>
      </c>
      <c r="B3" s="1" t="s">
        <v>5</v>
      </c>
      <c r="C3" s="17" t="s">
        <v>11</v>
      </c>
      <c r="D3" s="17" t="s">
        <v>6</v>
      </c>
      <c r="E3" s="17" t="s">
        <v>7</v>
      </c>
      <c r="F3" s="17" t="s">
        <v>8</v>
      </c>
      <c r="G3" s="17" t="s">
        <v>9</v>
      </c>
      <c r="H3" s="18" t="s">
        <v>59</v>
      </c>
      <c r="I3" s="18" t="s">
        <v>6</v>
      </c>
      <c r="J3" s="18" t="s">
        <v>7</v>
      </c>
      <c r="K3" s="18" t="s">
        <v>8</v>
      </c>
      <c r="L3" s="18" t="s">
        <v>9</v>
      </c>
      <c r="M3" s="19" t="s">
        <v>14</v>
      </c>
    </row>
    <row r="4" spans="1:13" ht="90" customHeight="1" x14ac:dyDescent="0.25">
      <c r="A4" s="23">
        <v>1</v>
      </c>
      <c r="B4" s="24" t="s">
        <v>16</v>
      </c>
      <c r="C4" s="4">
        <v>500000</v>
      </c>
      <c r="D4" s="10">
        <v>350000</v>
      </c>
      <c r="E4" s="10">
        <v>125000</v>
      </c>
      <c r="F4" s="10">
        <v>25000</v>
      </c>
      <c r="G4" s="6" t="s">
        <v>10</v>
      </c>
      <c r="H4" s="9">
        <v>500000</v>
      </c>
      <c r="I4" s="5">
        <v>350000</v>
      </c>
      <c r="J4" s="5">
        <v>125000</v>
      </c>
      <c r="K4" s="5">
        <v>25000</v>
      </c>
      <c r="L4" s="6" t="s">
        <v>10</v>
      </c>
      <c r="M4" s="22" t="s">
        <v>56</v>
      </c>
    </row>
    <row r="5" spans="1:13" ht="71.25" customHeight="1" x14ac:dyDescent="0.25">
      <c r="A5" s="23">
        <v>2</v>
      </c>
      <c r="B5" s="24" t="s">
        <v>17</v>
      </c>
      <c r="C5" s="9">
        <v>260000</v>
      </c>
      <c r="D5" s="10">
        <v>182000</v>
      </c>
      <c r="E5" s="10">
        <v>65000</v>
      </c>
      <c r="F5" s="10">
        <v>13000</v>
      </c>
      <c r="G5" s="11" t="s">
        <v>10</v>
      </c>
      <c r="H5" s="9">
        <v>260000</v>
      </c>
      <c r="I5" s="10">
        <v>182000</v>
      </c>
      <c r="J5" s="10">
        <v>65000</v>
      </c>
      <c r="K5" s="10">
        <v>13000</v>
      </c>
      <c r="L5" s="6" t="s">
        <v>10</v>
      </c>
      <c r="M5" s="22" t="s">
        <v>56</v>
      </c>
    </row>
    <row r="6" spans="1:13" ht="69.75" customHeight="1" x14ac:dyDescent="0.25">
      <c r="A6" s="26">
        <v>3</v>
      </c>
      <c r="B6" s="27" t="s">
        <v>18</v>
      </c>
      <c r="C6" s="4">
        <v>249291.73</v>
      </c>
      <c r="D6" s="8">
        <v>174504.21</v>
      </c>
      <c r="E6" s="8">
        <v>62322.93</v>
      </c>
      <c r="F6" s="8">
        <v>12464.59</v>
      </c>
      <c r="G6" s="6" t="s">
        <v>10</v>
      </c>
      <c r="H6" s="9">
        <v>149427.45000000001</v>
      </c>
      <c r="I6" s="5">
        <v>104599.21</v>
      </c>
      <c r="J6" s="5">
        <v>32363.64</v>
      </c>
      <c r="K6" s="5">
        <v>12464.59</v>
      </c>
      <c r="L6" s="6" t="s">
        <v>10</v>
      </c>
      <c r="M6" s="22" t="s">
        <v>56</v>
      </c>
    </row>
    <row r="7" spans="1:13" ht="60.75" customHeight="1" x14ac:dyDescent="0.25">
      <c r="A7" s="26">
        <v>4</v>
      </c>
      <c r="B7" s="27" t="s">
        <v>19</v>
      </c>
      <c r="C7" s="4">
        <v>251567.17</v>
      </c>
      <c r="D7" s="5">
        <v>176097.02</v>
      </c>
      <c r="E7" s="5">
        <v>62891.79</v>
      </c>
      <c r="F7" s="5">
        <v>12578.36</v>
      </c>
      <c r="G7" s="6" t="s">
        <v>10</v>
      </c>
      <c r="H7" s="9">
        <v>150791.35999999999</v>
      </c>
      <c r="I7" s="5">
        <v>105553.95</v>
      </c>
      <c r="J7" s="5">
        <v>32659.05</v>
      </c>
      <c r="K7" s="5">
        <v>12578.36</v>
      </c>
      <c r="L7" s="6" t="s">
        <v>10</v>
      </c>
      <c r="M7" s="22" t="s">
        <v>56</v>
      </c>
    </row>
    <row r="8" spans="1:13" ht="54" customHeight="1" x14ac:dyDescent="0.25">
      <c r="A8" s="26">
        <v>5</v>
      </c>
      <c r="B8" s="27" t="s">
        <v>20</v>
      </c>
      <c r="C8" s="4">
        <v>249106.46</v>
      </c>
      <c r="D8" s="10">
        <v>174374.52</v>
      </c>
      <c r="E8" s="10">
        <v>62276.62</v>
      </c>
      <c r="F8" s="10">
        <v>12455.32</v>
      </c>
      <c r="G8" s="6" t="s">
        <v>10</v>
      </c>
      <c r="H8" s="9">
        <v>149316.39000000001</v>
      </c>
      <c r="I8" s="5">
        <v>104521.47</v>
      </c>
      <c r="J8" s="5">
        <v>32339.599999999999</v>
      </c>
      <c r="K8" s="10">
        <v>12455.32</v>
      </c>
      <c r="L8" s="6" t="s">
        <v>10</v>
      </c>
      <c r="M8" s="22" t="s">
        <v>56</v>
      </c>
    </row>
    <row r="9" spans="1:13" ht="52.5" customHeight="1" x14ac:dyDescent="0.25">
      <c r="A9" s="26">
        <v>6</v>
      </c>
      <c r="B9" s="27" t="s">
        <v>21</v>
      </c>
      <c r="C9" s="4">
        <v>249717.7</v>
      </c>
      <c r="D9" s="5">
        <v>174802.39</v>
      </c>
      <c r="E9" s="5">
        <v>62429.42</v>
      </c>
      <c r="F9" s="5">
        <v>12485.89</v>
      </c>
      <c r="G9" s="6" t="s">
        <v>10</v>
      </c>
      <c r="H9" s="9">
        <v>149682.78</v>
      </c>
      <c r="I9" s="5">
        <v>104777.95</v>
      </c>
      <c r="J9" s="5">
        <v>32418.94</v>
      </c>
      <c r="K9" s="5">
        <v>12485.89</v>
      </c>
      <c r="L9" s="6" t="s">
        <v>10</v>
      </c>
      <c r="M9" s="22" t="s">
        <v>56</v>
      </c>
    </row>
    <row r="10" spans="1:13" ht="64.5" customHeight="1" x14ac:dyDescent="0.25">
      <c r="A10" s="26">
        <v>7</v>
      </c>
      <c r="B10" s="27" t="s">
        <v>22</v>
      </c>
      <c r="C10" s="4">
        <v>968236.75</v>
      </c>
      <c r="D10" s="5">
        <v>677765.73</v>
      </c>
      <c r="E10" s="5">
        <v>242059.18</v>
      </c>
      <c r="F10" s="5">
        <v>48411.839999999997</v>
      </c>
      <c r="G10" s="6" t="s">
        <v>10</v>
      </c>
      <c r="H10" s="9">
        <v>968236.75</v>
      </c>
      <c r="I10" s="5">
        <v>677765.73</v>
      </c>
      <c r="J10" s="5">
        <v>242059.18</v>
      </c>
      <c r="K10" s="5">
        <v>48411.839999999997</v>
      </c>
      <c r="L10" s="6" t="s">
        <v>10</v>
      </c>
      <c r="M10" s="22" t="s">
        <v>56</v>
      </c>
    </row>
    <row r="11" spans="1:13" ht="63.75" customHeight="1" x14ac:dyDescent="0.25">
      <c r="A11" s="23">
        <v>8</v>
      </c>
      <c r="B11" s="24" t="s">
        <v>1</v>
      </c>
      <c r="C11" s="4">
        <v>350000</v>
      </c>
      <c r="D11" s="5">
        <v>245000</v>
      </c>
      <c r="E11" s="5">
        <v>87500</v>
      </c>
      <c r="F11" s="5">
        <v>17500</v>
      </c>
      <c r="G11" s="6" t="s">
        <v>10</v>
      </c>
      <c r="H11" s="9">
        <v>281750</v>
      </c>
      <c r="I11" s="5">
        <v>197225</v>
      </c>
      <c r="J11" s="5">
        <v>67025</v>
      </c>
      <c r="K11" s="5">
        <v>17500</v>
      </c>
      <c r="L11" s="6" t="s">
        <v>10</v>
      </c>
      <c r="M11" s="22" t="s">
        <v>56</v>
      </c>
    </row>
    <row r="12" spans="1:13" ht="67.5" customHeight="1" x14ac:dyDescent="0.25">
      <c r="A12" s="23">
        <v>9</v>
      </c>
      <c r="B12" s="24" t="s">
        <v>23</v>
      </c>
      <c r="C12" s="4">
        <v>500000</v>
      </c>
      <c r="D12" s="5">
        <v>350000</v>
      </c>
      <c r="E12" s="5">
        <v>122500</v>
      </c>
      <c r="F12" s="5">
        <v>27500</v>
      </c>
      <c r="G12" s="6" t="s">
        <v>10</v>
      </c>
      <c r="H12" s="9">
        <v>397500</v>
      </c>
      <c r="I12" s="5">
        <v>278250</v>
      </c>
      <c r="J12" s="5">
        <v>91750</v>
      </c>
      <c r="K12" s="5">
        <v>27500</v>
      </c>
      <c r="L12" s="6" t="s">
        <v>10</v>
      </c>
      <c r="M12" s="22" t="s">
        <v>56</v>
      </c>
    </row>
    <row r="13" spans="1:13" ht="60.75" customHeight="1" x14ac:dyDescent="0.25">
      <c r="A13" s="26">
        <v>10</v>
      </c>
      <c r="B13" s="27" t="s">
        <v>24</v>
      </c>
      <c r="C13" s="4">
        <v>497304.88</v>
      </c>
      <c r="D13" s="5">
        <v>348113.42</v>
      </c>
      <c r="E13" s="5">
        <v>124326.22</v>
      </c>
      <c r="F13" s="5">
        <v>24865.24</v>
      </c>
      <c r="G13" s="6" t="s">
        <v>10</v>
      </c>
      <c r="H13" s="9">
        <v>497304.88</v>
      </c>
      <c r="I13" s="5">
        <v>348113.42</v>
      </c>
      <c r="J13" s="5">
        <v>124326.22</v>
      </c>
      <c r="K13" s="5">
        <v>24865.24</v>
      </c>
      <c r="L13" s="6" t="s">
        <v>10</v>
      </c>
      <c r="M13" s="22" t="s">
        <v>56</v>
      </c>
    </row>
    <row r="14" spans="1:13" ht="67.5" customHeight="1" x14ac:dyDescent="0.25">
      <c r="A14" s="26">
        <v>11</v>
      </c>
      <c r="B14" s="27" t="s">
        <v>25</v>
      </c>
      <c r="C14" s="4">
        <v>502694.99</v>
      </c>
      <c r="D14" s="5">
        <v>351886.49</v>
      </c>
      <c r="E14" s="5">
        <v>125673.75</v>
      </c>
      <c r="F14" s="5">
        <v>25134.75</v>
      </c>
      <c r="G14" s="6" t="s">
        <v>10</v>
      </c>
      <c r="H14" s="9">
        <v>502694.99</v>
      </c>
      <c r="I14" s="5">
        <v>351886.49</v>
      </c>
      <c r="J14" s="5">
        <v>125673.75</v>
      </c>
      <c r="K14" s="5">
        <v>25134.75</v>
      </c>
      <c r="L14" s="6" t="s">
        <v>10</v>
      </c>
      <c r="M14" s="22" t="s">
        <v>56</v>
      </c>
    </row>
    <row r="15" spans="1:13" ht="63" customHeight="1" x14ac:dyDescent="0.25">
      <c r="A15" s="23">
        <v>12</v>
      </c>
      <c r="B15" s="24" t="s">
        <v>2</v>
      </c>
      <c r="C15" s="4">
        <v>350000</v>
      </c>
      <c r="D15" s="5">
        <v>245000</v>
      </c>
      <c r="E15" s="5">
        <v>87500</v>
      </c>
      <c r="F15" s="5">
        <v>17500</v>
      </c>
      <c r="G15" s="6" t="s">
        <v>10</v>
      </c>
      <c r="H15" s="9">
        <v>350000</v>
      </c>
      <c r="I15" s="5">
        <v>245000</v>
      </c>
      <c r="J15" s="5">
        <v>87500</v>
      </c>
      <c r="K15" s="5">
        <v>17500</v>
      </c>
      <c r="L15" s="6" t="s">
        <v>10</v>
      </c>
      <c r="M15" s="22" t="s">
        <v>56</v>
      </c>
    </row>
    <row r="16" spans="1:13" ht="72.75" customHeight="1" x14ac:dyDescent="0.25">
      <c r="A16" s="23">
        <v>13</v>
      </c>
      <c r="B16" s="24" t="s">
        <v>26</v>
      </c>
      <c r="C16" s="4">
        <v>190000</v>
      </c>
      <c r="D16" s="5">
        <v>133000</v>
      </c>
      <c r="E16" s="5">
        <v>47500</v>
      </c>
      <c r="F16" s="5">
        <v>9500</v>
      </c>
      <c r="G16" s="6" t="s">
        <v>10</v>
      </c>
      <c r="H16" s="9">
        <v>151050</v>
      </c>
      <c r="I16" s="5">
        <v>105735</v>
      </c>
      <c r="J16" s="5">
        <v>35815</v>
      </c>
      <c r="K16" s="5">
        <v>9500</v>
      </c>
      <c r="L16" s="6" t="s">
        <v>10</v>
      </c>
      <c r="M16" s="22" t="s">
        <v>56</v>
      </c>
    </row>
    <row r="17" spans="1:13" ht="59.25" customHeight="1" x14ac:dyDescent="0.25">
      <c r="A17" s="23">
        <v>14</v>
      </c>
      <c r="B17" s="24" t="s">
        <v>27</v>
      </c>
      <c r="C17" s="4">
        <v>150000</v>
      </c>
      <c r="D17" s="5">
        <v>105000</v>
      </c>
      <c r="E17" s="5">
        <v>30000</v>
      </c>
      <c r="F17" s="5">
        <v>15000</v>
      </c>
      <c r="G17" s="6" t="s">
        <v>10</v>
      </c>
      <c r="H17" s="9">
        <v>150000</v>
      </c>
      <c r="I17" s="5">
        <v>105000</v>
      </c>
      <c r="J17" s="5">
        <v>30000</v>
      </c>
      <c r="K17" s="5">
        <v>15000</v>
      </c>
      <c r="L17" s="6" t="s">
        <v>10</v>
      </c>
      <c r="M17" s="22" t="s">
        <v>56</v>
      </c>
    </row>
    <row r="18" spans="1:13" ht="63" customHeight="1" x14ac:dyDescent="0.25">
      <c r="A18" s="23">
        <v>15</v>
      </c>
      <c r="B18" s="24" t="s">
        <v>3</v>
      </c>
      <c r="C18" s="4">
        <v>150000</v>
      </c>
      <c r="D18" s="5">
        <v>105000</v>
      </c>
      <c r="E18" s="5">
        <v>37500</v>
      </c>
      <c r="F18" s="5">
        <v>7500</v>
      </c>
      <c r="G18" s="6" t="s">
        <v>10</v>
      </c>
      <c r="H18" s="9">
        <v>150000</v>
      </c>
      <c r="I18" s="5">
        <v>105000</v>
      </c>
      <c r="J18" s="5">
        <v>37500</v>
      </c>
      <c r="K18" s="5">
        <v>7500</v>
      </c>
      <c r="L18" s="6" t="s">
        <v>10</v>
      </c>
      <c r="M18" s="22" t="s">
        <v>56</v>
      </c>
    </row>
    <row r="19" spans="1:13" ht="45.75" customHeight="1" x14ac:dyDescent="0.25">
      <c r="A19" s="28">
        <v>16</v>
      </c>
      <c r="B19" s="29" t="s">
        <v>28</v>
      </c>
      <c r="C19" s="4">
        <v>112500</v>
      </c>
      <c r="D19" s="5">
        <v>78750</v>
      </c>
      <c r="E19" s="5">
        <v>28125</v>
      </c>
      <c r="F19" s="5">
        <v>5625</v>
      </c>
      <c r="G19" s="6" t="s">
        <v>10</v>
      </c>
      <c r="H19" s="9">
        <v>112500</v>
      </c>
      <c r="I19" s="5">
        <v>78750</v>
      </c>
      <c r="J19" s="5">
        <v>28125</v>
      </c>
      <c r="K19" s="5">
        <v>5625</v>
      </c>
      <c r="L19" s="6" t="s">
        <v>10</v>
      </c>
      <c r="M19" s="22" t="s">
        <v>56</v>
      </c>
    </row>
    <row r="20" spans="1:13" ht="82.5" customHeight="1" x14ac:dyDescent="0.25">
      <c r="A20" s="23">
        <v>17</v>
      </c>
      <c r="B20" s="25" t="s">
        <v>29</v>
      </c>
      <c r="C20" s="12">
        <v>700000</v>
      </c>
      <c r="D20" s="5">
        <v>490000</v>
      </c>
      <c r="E20" s="5">
        <v>175000</v>
      </c>
      <c r="F20" s="5">
        <v>35000</v>
      </c>
      <c r="G20" s="6" t="s">
        <v>10</v>
      </c>
      <c r="H20" s="9">
        <v>668418.47</v>
      </c>
      <c r="I20" s="5">
        <v>467892.93</v>
      </c>
      <c r="J20" s="5">
        <v>165525.54</v>
      </c>
      <c r="K20" s="5">
        <v>35000</v>
      </c>
      <c r="L20" s="6" t="s">
        <v>10</v>
      </c>
      <c r="M20" s="22" t="s">
        <v>56</v>
      </c>
    </row>
    <row r="21" spans="1:13" ht="60.75" customHeight="1" x14ac:dyDescent="0.25">
      <c r="A21" s="23">
        <v>18</v>
      </c>
      <c r="B21" s="25" t="s">
        <v>30</v>
      </c>
      <c r="C21" s="12">
        <v>623770</v>
      </c>
      <c r="D21" s="10">
        <v>436639</v>
      </c>
      <c r="E21" s="10">
        <v>155942.5</v>
      </c>
      <c r="F21" s="10">
        <v>31188.5</v>
      </c>
      <c r="G21" s="6" t="s">
        <v>10</v>
      </c>
      <c r="H21" s="9">
        <v>550345.52</v>
      </c>
      <c r="I21" s="5">
        <v>385241.86</v>
      </c>
      <c r="J21" s="5">
        <v>133925.23000000001</v>
      </c>
      <c r="K21" s="5">
        <v>31178.43</v>
      </c>
      <c r="L21" s="6" t="s">
        <v>10</v>
      </c>
      <c r="M21" s="22" t="s">
        <v>56</v>
      </c>
    </row>
    <row r="22" spans="1:13" ht="50.25" customHeight="1" x14ac:dyDescent="0.25">
      <c r="A22" s="23">
        <v>19</v>
      </c>
      <c r="B22" s="25" t="s">
        <v>31</v>
      </c>
      <c r="C22" s="12">
        <v>403118</v>
      </c>
      <c r="D22" s="10">
        <v>282182.59999999998</v>
      </c>
      <c r="E22" s="10">
        <v>100779.5</v>
      </c>
      <c r="F22" s="10">
        <v>20155.900000000001</v>
      </c>
      <c r="G22" s="6" t="s">
        <v>10</v>
      </c>
      <c r="H22" s="9">
        <v>356876.28</v>
      </c>
      <c r="I22" s="5">
        <v>249813.4</v>
      </c>
      <c r="J22" s="5">
        <v>86911.83</v>
      </c>
      <c r="K22" s="5">
        <v>20151.05</v>
      </c>
      <c r="L22" s="6" t="s">
        <v>10</v>
      </c>
      <c r="M22" s="22" t="s">
        <v>56</v>
      </c>
    </row>
    <row r="23" spans="1:13" s="16" customFormat="1" ht="67.5" customHeight="1" x14ac:dyDescent="0.45">
      <c r="A23" s="23">
        <v>20</v>
      </c>
      <c r="B23" s="25" t="s">
        <v>54</v>
      </c>
      <c r="C23" s="12">
        <v>355550</v>
      </c>
      <c r="D23" s="5">
        <v>248885</v>
      </c>
      <c r="E23" s="5">
        <v>88887.5</v>
      </c>
      <c r="F23" s="5">
        <v>17777.5</v>
      </c>
      <c r="G23" s="6" t="s">
        <v>10</v>
      </c>
      <c r="H23" s="9">
        <v>300439.75</v>
      </c>
      <c r="I23" s="5">
        <v>210307.82</v>
      </c>
      <c r="J23" s="5">
        <v>72354.429999999993</v>
      </c>
      <c r="K23" s="5">
        <v>17777.5</v>
      </c>
      <c r="L23" s="6" t="s">
        <v>10</v>
      </c>
      <c r="M23" s="22" t="s">
        <v>56</v>
      </c>
    </row>
    <row r="24" spans="1:13" s="16" customFormat="1" ht="67.5" customHeight="1" x14ac:dyDescent="0.45">
      <c r="A24" s="23">
        <v>21</v>
      </c>
      <c r="B24" s="24" t="s">
        <v>4</v>
      </c>
      <c r="C24" s="12">
        <v>300000</v>
      </c>
      <c r="D24" s="8">
        <f>C24*D23/C23</f>
        <v>210000</v>
      </c>
      <c r="E24" s="8">
        <v>75000</v>
      </c>
      <c r="F24" s="8">
        <v>15000</v>
      </c>
      <c r="G24" s="6" t="s">
        <v>10</v>
      </c>
      <c r="H24" s="9">
        <v>299843.83</v>
      </c>
      <c r="I24" s="5">
        <v>209890.68</v>
      </c>
      <c r="J24" s="5">
        <v>74960.960000000006</v>
      </c>
      <c r="K24" s="5">
        <v>14992.19</v>
      </c>
      <c r="L24" s="6" t="s">
        <v>10</v>
      </c>
      <c r="M24" s="22" t="s">
        <v>56</v>
      </c>
    </row>
    <row r="25" spans="1:13" s="16" customFormat="1" ht="90" customHeight="1" x14ac:dyDescent="0.45">
      <c r="A25" s="28">
        <v>22</v>
      </c>
      <c r="B25" s="30" t="s">
        <v>32</v>
      </c>
      <c r="C25" s="12">
        <v>300000</v>
      </c>
      <c r="D25" s="13">
        <v>210000</v>
      </c>
      <c r="E25" s="13">
        <v>66000</v>
      </c>
      <c r="F25" s="13">
        <v>24000</v>
      </c>
      <c r="G25" s="6" t="s">
        <v>10</v>
      </c>
      <c r="H25" s="9">
        <v>300000</v>
      </c>
      <c r="I25" s="13">
        <v>210000</v>
      </c>
      <c r="J25" s="13">
        <v>66000</v>
      </c>
      <c r="K25" s="13">
        <v>24000</v>
      </c>
      <c r="L25" s="6" t="s">
        <v>10</v>
      </c>
      <c r="M25" s="22" t="s">
        <v>56</v>
      </c>
    </row>
    <row r="26" spans="1:13" s="16" customFormat="1" ht="90" customHeight="1" x14ac:dyDescent="0.45">
      <c r="A26" s="28">
        <v>23</v>
      </c>
      <c r="B26" s="30" t="s">
        <v>33</v>
      </c>
      <c r="C26" s="12">
        <v>370000</v>
      </c>
      <c r="D26" s="13">
        <v>259000</v>
      </c>
      <c r="E26" s="13">
        <v>74000</v>
      </c>
      <c r="F26" s="13">
        <v>37000</v>
      </c>
      <c r="G26" s="6" t="s">
        <v>10</v>
      </c>
      <c r="H26" s="9">
        <v>370000</v>
      </c>
      <c r="I26" s="13">
        <v>259000</v>
      </c>
      <c r="J26" s="13">
        <v>74000</v>
      </c>
      <c r="K26" s="13">
        <v>37000</v>
      </c>
      <c r="L26" s="6" t="s">
        <v>10</v>
      </c>
      <c r="M26" s="22" t="s">
        <v>56</v>
      </c>
    </row>
    <row r="27" spans="1:13" s="16" customFormat="1" ht="90" customHeight="1" x14ac:dyDescent="0.45">
      <c r="A27" s="28">
        <v>24</v>
      </c>
      <c r="B27" s="30" t="s">
        <v>34</v>
      </c>
      <c r="C27" s="12">
        <v>95400</v>
      </c>
      <c r="D27" s="13">
        <v>66780</v>
      </c>
      <c r="E27" s="13">
        <v>4770</v>
      </c>
      <c r="F27" s="13">
        <v>23850</v>
      </c>
      <c r="G27" s="6" t="s">
        <v>10</v>
      </c>
      <c r="H27" s="9">
        <v>95400</v>
      </c>
      <c r="I27" s="13">
        <v>66780</v>
      </c>
      <c r="J27" s="13">
        <v>4770</v>
      </c>
      <c r="K27" s="13">
        <v>23850</v>
      </c>
      <c r="L27" s="6" t="s">
        <v>10</v>
      </c>
      <c r="M27" s="22" t="s">
        <v>56</v>
      </c>
    </row>
    <row r="28" spans="1:13" s="16" customFormat="1" ht="30" customHeight="1" x14ac:dyDescent="0.45">
      <c r="A28" s="23">
        <v>25</v>
      </c>
      <c r="B28" s="24" t="s">
        <v>35</v>
      </c>
      <c r="C28" s="12">
        <v>200000</v>
      </c>
      <c r="D28" s="10">
        <v>140000</v>
      </c>
      <c r="E28" s="10">
        <v>50000</v>
      </c>
      <c r="F28" s="10">
        <v>10000</v>
      </c>
      <c r="G28" s="6" t="s">
        <v>10</v>
      </c>
      <c r="H28" s="9">
        <v>198000</v>
      </c>
      <c r="I28" s="5">
        <v>138600</v>
      </c>
      <c r="J28" s="5">
        <v>49500</v>
      </c>
      <c r="K28" s="5">
        <v>9900</v>
      </c>
      <c r="L28" s="6" t="s">
        <v>10</v>
      </c>
      <c r="M28" s="22" t="s">
        <v>56</v>
      </c>
    </row>
    <row r="29" spans="1:13" ht="56.25" x14ac:dyDescent="0.25">
      <c r="A29" s="23">
        <v>26</v>
      </c>
      <c r="B29" s="24" t="s">
        <v>36</v>
      </c>
      <c r="C29" s="12">
        <v>1200000</v>
      </c>
      <c r="D29" s="5">
        <v>840000</v>
      </c>
      <c r="E29" s="5">
        <v>235200</v>
      </c>
      <c r="F29" s="5">
        <v>74400</v>
      </c>
      <c r="G29" s="7">
        <v>50400</v>
      </c>
      <c r="H29" s="9">
        <v>1068171.48</v>
      </c>
      <c r="I29" s="5">
        <f>H29*70/100</f>
        <v>747720.03599999996</v>
      </c>
      <c r="J29" s="5">
        <v>195737.41</v>
      </c>
      <c r="K29" s="5">
        <v>74400</v>
      </c>
      <c r="L29" s="7">
        <v>50400</v>
      </c>
      <c r="M29" s="22" t="s">
        <v>56</v>
      </c>
    </row>
    <row r="30" spans="1:13" ht="37.5" x14ac:dyDescent="0.25">
      <c r="A30" s="23">
        <v>27</v>
      </c>
      <c r="B30" s="24" t="s">
        <v>37</v>
      </c>
      <c r="C30" s="12">
        <v>1200000</v>
      </c>
      <c r="D30" s="10">
        <v>840000</v>
      </c>
      <c r="E30" s="10">
        <v>300000</v>
      </c>
      <c r="F30" s="10">
        <v>60000</v>
      </c>
      <c r="G30" s="6" t="s">
        <v>10</v>
      </c>
      <c r="H30" s="9">
        <v>807356.13</v>
      </c>
      <c r="I30" s="5">
        <v>565149.29</v>
      </c>
      <c r="J30" s="5">
        <v>182206.84</v>
      </c>
      <c r="K30" s="5">
        <v>60000</v>
      </c>
      <c r="L30" s="6" t="s">
        <v>10</v>
      </c>
      <c r="M30" s="22" t="s">
        <v>56</v>
      </c>
    </row>
    <row r="31" spans="1:13" ht="20.25" x14ac:dyDescent="0.25">
      <c r="A31" s="26">
        <v>28</v>
      </c>
      <c r="B31" s="27" t="s">
        <v>38</v>
      </c>
      <c r="C31" s="12">
        <v>414425.71</v>
      </c>
      <c r="D31" s="13">
        <v>210233.38699999999</v>
      </c>
      <c r="E31" s="13">
        <v>75083.352499999994</v>
      </c>
      <c r="F31" s="13">
        <v>15016.670499999998</v>
      </c>
      <c r="G31" s="6" t="s">
        <v>10</v>
      </c>
      <c r="H31" s="9">
        <v>414425.71</v>
      </c>
      <c r="I31" s="13">
        <v>210233.38699999999</v>
      </c>
      <c r="J31" s="13">
        <v>75083.352499999994</v>
      </c>
      <c r="K31" s="13">
        <v>15016.670499999998</v>
      </c>
      <c r="L31" s="6" t="s">
        <v>10</v>
      </c>
      <c r="M31" s="22" t="s">
        <v>56</v>
      </c>
    </row>
    <row r="32" spans="1:13" ht="20.25" x14ac:dyDescent="0.25">
      <c r="A32" s="26">
        <v>29</v>
      </c>
      <c r="B32" s="27" t="s">
        <v>39</v>
      </c>
      <c r="C32" s="12">
        <v>266270.93</v>
      </c>
      <c r="D32" s="13">
        <v>186389.65099999998</v>
      </c>
      <c r="E32" s="13">
        <v>66567.732499999998</v>
      </c>
      <c r="F32" s="13">
        <v>13313.546499999999</v>
      </c>
      <c r="G32" s="6" t="s">
        <v>10</v>
      </c>
      <c r="H32" s="9">
        <v>266270.93</v>
      </c>
      <c r="I32" s="13">
        <v>186389.65099999998</v>
      </c>
      <c r="J32" s="13">
        <v>66567.732499999998</v>
      </c>
      <c r="K32" s="13">
        <v>13313.546499999999</v>
      </c>
      <c r="L32" s="6" t="s">
        <v>10</v>
      </c>
      <c r="M32" s="22" t="s">
        <v>56</v>
      </c>
    </row>
    <row r="33" spans="1:13" ht="20.25" x14ac:dyDescent="0.25">
      <c r="A33" s="26">
        <v>30</v>
      </c>
      <c r="B33" s="27" t="s">
        <v>40</v>
      </c>
      <c r="C33" s="12">
        <v>300333.40999999997</v>
      </c>
      <c r="D33" s="13">
        <v>231733.698</v>
      </c>
      <c r="E33" s="13">
        <v>82762.035000000003</v>
      </c>
      <c r="F33" s="13">
        <v>16552.407000000003</v>
      </c>
      <c r="G33" s="6" t="s">
        <v>10</v>
      </c>
      <c r="H33" s="9">
        <v>300333.40999999997</v>
      </c>
      <c r="I33" s="13">
        <v>231733.698</v>
      </c>
      <c r="J33" s="13">
        <v>82762.035000000003</v>
      </c>
      <c r="K33" s="13">
        <v>16552.407000000003</v>
      </c>
      <c r="L33" s="6" t="s">
        <v>10</v>
      </c>
      <c r="M33" s="22" t="s">
        <v>56</v>
      </c>
    </row>
    <row r="34" spans="1:13" ht="20.25" x14ac:dyDescent="0.25">
      <c r="A34" s="26">
        <v>31</v>
      </c>
      <c r="B34" s="27" t="s">
        <v>41</v>
      </c>
      <c r="C34" s="12">
        <v>287127.71000000002</v>
      </c>
      <c r="D34" s="13">
        <v>198342.44500000001</v>
      </c>
      <c r="E34" s="13">
        <v>70836.587499999994</v>
      </c>
      <c r="F34" s="13">
        <v>14167.317499999999</v>
      </c>
      <c r="G34" s="6" t="s">
        <v>10</v>
      </c>
      <c r="H34" s="9">
        <v>287127.71000000002</v>
      </c>
      <c r="I34" s="13">
        <v>198342.44500000001</v>
      </c>
      <c r="J34" s="13">
        <v>70836.587499999994</v>
      </c>
      <c r="K34" s="13">
        <v>14167.317499999999</v>
      </c>
      <c r="L34" s="6" t="s">
        <v>10</v>
      </c>
      <c r="M34" s="22" t="s">
        <v>56</v>
      </c>
    </row>
    <row r="35" spans="1:13" ht="20.25" x14ac:dyDescent="0.25">
      <c r="A35" s="26">
        <v>32</v>
      </c>
      <c r="B35" s="27" t="s">
        <v>42</v>
      </c>
      <c r="C35" s="12">
        <v>281333.53000000003</v>
      </c>
      <c r="D35" s="13">
        <v>196933.47100000002</v>
      </c>
      <c r="E35" s="13">
        <v>70333.382500000007</v>
      </c>
      <c r="F35" s="13">
        <v>14066.676500000001</v>
      </c>
      <c r="G35" s="6" t="s">
        <v>10</v>
      </c>
      <c r="H35" s="9">
        <v>281333.53000000003</v>
      </c>
      <c r="I35" s="13">
        <v>196933.47100000002</v>
      </c>
      <c r="J35" s="13">
        <v>70333.382500000007</v>
      </c>
      <c r="K35" s="13">
        <v>14066.676500000001</v>
      </c>
      <c r="L35" s="6" t="s">
        <v>10</v>
      </c>
      <c r="M35" s="22" t="s">
        <v>56</v>
      </c>
    </row>
    <row r="36" spans="1:13" ht="20.25" x14ac:dyDescent="0.25">
      <c r="A36" s="26">
        <v>33</v>
      </c>
      <c r="B36" s="27" t="s">
        <v>43</v>
      </c>
      <c r="C36" s="12">
        <v>331036.55</v>
      </c>
      <c r="D36" s="13">
        <v>290097.99700000003</v>
      </c>
      <c r="E36" s="13">
        <v>103606.42750000001</v>
      </c>
      <c r="F36" s="13">
        <v>20721.285500000002</v>
      </c>
      <c r="G36" s="6" t="s">
        <v>10</v>
      </c>
      <c r="H36" s="9">
        <v>331036.55</v>
      </c>
      <c r="I36" s="13">
        <v>290097.99700000003</v>
      </c>
      <c r="J36" s="13">
        <v>103606.42750000001</v>
      </c>
      <c r="K36" s="13">
        <v>20721.285500000002</v>
      </c>
      <c r="L36" s="6" t="s">
        <v>10</v>
      </c>
      <c r="M36" s="22" t="s">
        <v>56</v>
      </c>
    </row>
    <row r="37" spans="1:13" ht="20.25" x14ac:dyDescent="0.25">
      <c r="A37" s="26">
        <v>34</v>
      </c>
      <c r="B37" s="27" t="s">
        <v>44</v>
      </c>
      <c r="C37" s="12">
        <v>283225.36</v>
      </c>
      <c r="D37" s="13">
        <v>198257.75199999998</v>
      </c>
      <c r="E37" s="13">
        <v>70806.34</v>
      </c>
      <c r="F37" s="13">
        <v>14161.267999999998</v>
      </c>
      <c r="G37" s="6" t="s">
        <v>10</v>
      </c>
      <c r="H37" s="9">
        <v>283225.36</v>
      </c>
      <c r="I37" s="13">
        <v>198257.75199999998</v>
      </c>
      <c r="J37" s="13">
        <v>70806.34</v>
      </c>
      <c r="K37" s="13">
        <v>14161.267999999998</v>
      </c>
      <c r="L37" s="6" t="s">
        <v>10</v>
      </c>
      <c r="M37" s="22" t="s">
        <v>56</v>
      </c>
    </row>
    <row r="38" spans="1:13" ht="20.25" x14ac:dyDescent="0.25">
      <c r="A38" s="26">
        <v>35</v>
      </c>
      <c r="B38" s="27" t="s">
        <v>55</v>
      </c>
      <c r="C38" s="12">
        <v>283412.23</v>
      </c>
      <c r="D38" s="13">
        <v>200989.39700000003</v>
      </c>
      <c r="E38" s="13">
        <v>71781.927500000005</v>
      </c>
      <c r="F38" s="13">
        <v>14356.3855</v>
      </c>
      <c r="G38" s="6" t="s">
        <v>10</v>
      </c>
      <c r="H38" s="9">
        <v>283412.23</v>
      </c>
      <c r="I38" s="13">
        <v>200989.39700000003</v>
      </c>
      <c r="J38" s="13">
        <v>71781.927500000005</v>
      </c>
      <c r="K38" s="13">
        <v>14356.3855</v>
      </c>
      <c r="L38" s="6" t="s">
        <v>10</v>
      </c>
      <c r="M38" s="22" t="s">
        <v>56</v>
      </c>
    </row>
    <row r="39" spans="1:13" ht="20.25" x14ac:dyDescent="0.25">
      <c r="A39" s="26">
        <v>36</v>
      </c>
      <c r="B39" s="27" t="s">
        <v>45</v>
      </c>
      <c r="C39" s="12">
        <v>266251.51</v>
      </c>
      <c r="D39" s="13">
        <v>249230.345</v>
      </c>
      <c r="E39" s="13">
        <v>89010.837499999994</v>
      </c>
      <c r="F39" s="13">
        <v>17802.1675</v>
      </c>
      <c r="G39" s="6" t="s">
        <v>10</v>
      </c>
      <c r="H39" s="9">
        <v>266251.51</v>
      </c>
      <c r="I39" s="13">
        <v>249230.345</v>
      </c>
      <c r="J39" s="13">
        <v>89010.837499999994</v>
      </c>
      <c r="K39" s="13">
        <v>17802.1675</v>
      </c>
      <c r="L39" s="6" t="s">
        <v>10</v>
      </c>
      <c r="M39" s="22" t="s">
        <v>56</v>
      </c>
    </row>
    <row r="40" spans="1:13" ht="20.25" x14ac:dyDescent="0.25">
      <c r="A40" s="26">
        <v>37</v>
      </c>
      <c r="B40" s="27" t="s">
        <v>46</v>
      </c>
      <c r="C40" s="12">
        <v>331129.63</v>
      </c>
      <c r="D40" s="13">
        <v>198388.56099999999</v>
      </c>
      <c r="E40" s="13">
        <v>70853.057499999995</v>
      </c>
      <c r="F40" s="13">
        <v>14170.611499999999</v>
      </c>
      <c r="G40" s="6" t="s">
        <v>10</v>
      </c>
      <c r="H40" s="9">
        <v>331129.63</v>
      </c>
      <c r="I40" s="13">
        <v>198388.56099999999</v>
      </c>
      <c r="J40" s="13">
        <v>70853.057499999995</v>
      </c>
      <c r="K40" s="13">
        <v>14170.611499999999</v>
      </c>
      <c r="L40" s="6" t="s">
        <v>10</v>
      </c>
      <c r="M40" s="22" t="s">
        <v>56</v>
      </c>
    </row>
    <row r="41" spans="1:13" ht="20.25" x14ac:dyDescent="0.25">
      <c r="A41" s="26">
        <v>38</v>
      </c>
      <c r="B41" s="27" t="s">
        <v>47</v>
      </c>
      <c r="C41" s="12">
        <v>331048.14</v>
      </c>
      <c r="D41" s="13">
        <v>196862.848</v>
      </c>
      <c r="E41" s="13">
        <v>70308.160000000003</v>
      </c>
      <c r="F41" s="13">
        <v>14061.632000000001</v>
      </c>
      <c r="G41" s="6" t="s">
        <v>10</v>
      </c>
      <c r="H41" s="9">
        <v>331048.14</v>
      </c>
      <c r="I41" s="13">
        <v>196862.848</v>
      </c>
      <c r="J41" s="13">
        <v>70308.160000000003</v>
      </c>
      <c r="K41" s="13">
        <v>14061.632000000001</v>
      </c>
      <c r="L41" s="6" t="s">
        <v>10</v>
      </c>
      <c r="M41" s="22" t="s">
        <v>56</v>
      </c>
    </row>
    <row r="42" spans="1:13" ht="20.25" x14ac:dyDescent="0.25">
      <c r="A42" s="26">
        <v>39</v>
      </c>
      <c r="B42" s="27" t="s">
        <v>48</v>
      </c>
      <c r="C42" s="12">
        <v>281232.64000000001</v>
      </c>
      <c r="D42" s="13">
        <v>186376.057</v>
      </c>
      <c r="E42" s="13">
        <v>66562.877500000002</v>
      </c>
      <c r="F42" s="13">
        <v>13312.575500000001</v>
      </c>
      <c r="G42" s="6" t="s">
        <v>10</v>
      </c>
      <c r="H42" s="9">
        <v>281232.64000000001</v>
      </c>
      <c r="I42" s="13">
        <v>186376.057</v>
      </c>
      <c r="J42" s="13">
        <v>66562.877500000002</v>
      </c>
      <c r="K42" s="13">
        <v>13312.575500000001</v>
      </c>
      <c r="L42" s="6" t="s">
        <v>10</v>
      </c>
      <c r="M42" s="22" t="s">
        <v>56</v>
      </c>
    </row>
    <row r="43" spans="1:13" ht="20.25" x14ac:dyDescent="0.25">
      <c r="A43" s="26">
        <v>40</v>
      </c>
      <c r="B43" s="27" t="s">
        <v>49</v>
      </c>
      <c r="C43" s="12">
        <v>283346.34999999998</v>
      </c>
      <c r="D43" s="13">
        <v>231725.58499999999</v>
      </c>
      <c r="E43" s="13">
        <v>82759.137499999997</v>
      </c>
      <c r="F43" s="13">
        <v>16551.827499999999</v>
      </c>
      <c r="G43" s="6" t="s">
        <v>10</v>
      </c>
      <c r="H43" s="9">
        <v>283346.34999999998</v>
      </c>
      <c r="I43" s="13">
        <v>231725.58499999999</v>
      </c>
      <c r="J43" s="13">
        <v>82759.137499999997</v>
      </c>
      <c r="K43" s="13">
        <v>16551.827499999999</v>
      </c>
      <c r="L43" s="6" t="s">
        <v>10</v>
      </c>
      <c r="M43" s="22" t="s">
        <v>56</v>
      </c>
    </row>
    <row r="44" spans="1:13" ht="37.5" x14ac:dyDescent="0.25">
      <c r="A44" s="26">
        <v>41</v>
      </c>
      <c r="B44" s="27" t="s">
        <v>50</v>
      </c>
      <c r="C44" s="12">
        <v>356043.35</v>
      </c>
      <c r="D44" s="13">
        <v>231790.74100000001</v>
      </c>
      <c r="E44" s="13">
        <v>82782.407500000001</v>
      </c>
      <c r="F44" s="13">
        <v>16556.481499999998</v>
      </c>
      <c r="G44" s="6" t="s">
        <v>10</v>
      </c>
      <c r="H44" s="9">
        <v>356043.35</v>
      </c>
      <c r="I44" s="13">
        <v>231790.74100000001</v>
      </c>
      <c r="J44" s="13">
        <v>82782.407500000001</v>
      </c>
      <c r="K44" s="13">
        <v>16556.481499999998</v>
      </c>
      <c r="L44" s="6" t="s">
        <v>10</v>
      </c>
      <c r="M44" s="22" t="s">
        <v>56</v>
      </c>
    </row>
    <row r="45" spans="1:13" ht="20.25" x14ac:dyDescent="0.25">
      <c r="C45" s="37">
        <f>SUM(C4:C44)</f>
        <v>15574474.730000002</v>
      </c>
      <c r="D45" s="37">
        <f>SUM(D4:D44)</f>
        <v>10902132.315000003</v>
      </c>
      <c r="E45" s="37">
        <f>SUM(E4:E44)</f>
        <v>3772238.6725000008</v>
      </c>
      <c r="F45" s="37">
        <f>SUM(F4:F44)</f>
        <v>849703.74250000017</v>
      </c>
      <c r="G45" s="37">
        <f>SUM(G29:G44)</f>
        <v>50400</v>
      </c>
      <c r="H45" s="38">
        <f>SUM(H4:H44)</f>
        <v>14231323.110000003</v>
      </c>
      <c r="I45" s="38">
        <f>SUM(I4:I44)</f>
        <v>9961926.171000002</v>
      </c>
      <c r="J45" s="38">
        <f>SUM(J4:J44)</f>
        <v>3369501.8825000003</v>
      </c>
      <c r="K45" s="38">
        <f>SUM(K4:K44)</f>
        <v>849581.01249999995</v>
      </c>
      <c r="L45" s="38">
        <f>SUM(L29:L44)</f>
        <v>50400</v>
      </c>
      <c r="M45" s="12"/>
    </row>
    <row r="50" spans="2:13" ht="18.75" x14ac:dyDescent="0.3">
      <c r="B50" s="31" t="s">
        <v>57</v>
      </c>
      <c r="C50" s="31" t="s">
        <v>51</v>
      </c>
      <c r="D50" s="32">
        <f>H4+H5+H11+H12+H15+H16+H17+H18+H20+H21+H22+H23+H24+H28+H29+H30</f>
        <v>6489751.46</v>
      </c>
      <c r="E50" s="3" t="s">
        <v>60</v>
      </c>
      <c r="H50" s="46">
        <f>H4+H5+H11+H12+H15+H16+H17+H18+H20+H21+H22+H23+H24+H28+H29+H30</f>
        <v>6489751.46</v>
      </c>
      <c r="I50" s="46">
        <f>I4+I5+I11+I12+I15+I16+I17+I18+I20+I21+I22+I23+I24+I28+I29+I30</f>
        <v>4542826.0159999998</v>
      </c>
      <c r="J50" s="46">
        <f>J4+J5+J11+J12+J15+J16+J17+J18+J20+J21+J22+J23+J24+J28+J29+J30</f>
        <v>1500712.24</v>
      </c>
      <c r="K50" s="46">
        <f>K4+K5+K11+K12+K15+K16+K17+K18+K20+K21+K22+K23+K24+K28+K29+K30</f>
        <v>395899.17</v>
      </c>
      <c r="L50" s="46">
        <f>L29</f>
        <v>50400</v>
      </c>
      <c r="M50" s="42"/>
    </row>
    <row r="51" spans="2:13" ht="18.75" x14ac:dyDescent="0.3">
      <c r="B51" s="35" t="s">
        <v>58</v>
      </c>
      <c r="C51" s="35" t="s">
        <v>52</v>
      </c>
      <c r="D51" s="36">
        <f>H19+H25+H26+H27</f>
        <v>877900</v>
      </c>
      <c r="E51" s="3" t="s">
        <v>61</v>
      </c>
      <c r="H51" s="51">
        <f>H19+H25+H26+H27</f>
        <v>877900</v>
      </c>
      <c r="I51" s="51">
        <f>I19+I25+I26+I27</f>
        <v>614530</v>
      </c>
      <c r="J51" s="51">
        <f>J19+J25+J26+J27</f>
        <v>172895</v>
      </c>
      <c r="K51" s="51">
        <f>K19+K25+K26+K27</f>
        <v>90475</v>
      </c>
      <c r="L51" s="44"/>
      <c r="M51" s="43" t="s">
        <v>63</v>
      </c>
    </row>
    <row r="52" spans="2:13" ht="18.75" x14ac:dyDescent="0.3">
      <c r="B52" s="33" t="s">
        <v>15</v>
      </c>
      <c r="C52" s="33" t="s">
        <v>53</v>
      </c>
      <c r="D52" s="34">
        <f>H6+H7+H8+H9+H10+H13+H14+H31+H32+H33+H34+H35+H36+H37+H38+H39+H40+H41+H42+H43+H44</f>
        <v>6863671.6499999976</v>
      </c>
      <c r="E52" s="3" t="s">
        <v>62</v>
      </c>
      <c r="H52" s="51">
        <f>H6+H7+H8+H9+H10+H13+H14+H31+H32+H33+H34+H35+H36+H37+H38+H39+H40+H41+H42+H43+H44</f>
        <v>6863671.6499999976</v>
      </c>
      <c r="I52" s="51">
        <f>I6+I7+I8+I9+I10+I13+I14+I31+I32+I33+I34+I36+I35+I37+I38+I39+I40+I41+I42+I43+I44</f>
        <v>4804570.1550000003</v>
      </c>
      <c r="J52" s="51">
        <f>J6+J7+J8+J9+J10+J13+J14+J31+J32+J33+J34+J35+J36+J37+J38+J39+J40+J41+J42+J44+J43</f>
        <v>1695894.6424999998</v>
      </c>
      <c r="K52" s="51">
        <f>K6+K7+K8+K9+K13+K14+K31+K32+K33+K34+K35+K36+K37+K38+K40+K39+K41+K42+K43+K44</f>
        <v>314795.0025</v>
      </c>
      <c r="L52" s="44"/>
      <c r="M52" s="43"/>
    </row>
    <row r="53" spans="2:13" ht="18.75" x14ac:dyDescent="0.3">
      <c r="B53" s="20"/>
      <c r="C53" s="20"/>
      <c r="D53" s="21">
        <f>SUM(D50:D52)</f>
        <v>14231323.109999998</v>
      </c>
      <c r="H53" s="42"/>
    </row>
    <row r="54" spans="2:13" x14ac:dyDescent="0.25">
      <c r="H54" s="42"/>
      <c r="I54" s="42"/>
      <c r="J54" s="42"/>
      <c r="K54" s="42"/>
      <c r="L54" s="42"/>
    </row>
    <row r="56" spans="2:13" x14ac:dyDescent="0.25">
      <c r="C56" s="42"/>
    </row>
  </sheetData>
  <mergeCells count="3">
    <mergeCell ref="A1:M1"/>
    <mergeCell ref="C2:G2"/>
    <mergeCell ref="H2:K2"/>
  </mergeCells>
  <printOptions horizontalCentered="1" verticalCentered="1"/>
  <pageMargins left="3.937007874015748E-2" right="3.937007874015748E-2" top="0.19685039370078741" bottom="0.19685039370078741" header="0" footer="0"/>
  <pageSetup paperSize="8" scale="23" fitToWidth="0" orientation="landscape" horizontalDpi="4294967293" r:id="rId1"/>
  <colBreaks count="1" manualBreakCount="1">
    <brk id="7" max="5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N38"/>
  <sheetViews>
    <sheetView topLeftCell="A10" zoomScale="85" zoomScaleNormal="85" workbookViewId="0">
      <selection activeCell="D25" sqref="D25:H31"/>
    </sheetView>
  </sheetViews>
  <sheetFormatPr defaultRowHeight="15" x14ac:dyDescent="0.25"/>
  <cols>
    <col min="4" max="4" width="51.42578125" customWidth="1"/>
    <col min="5" max="9" width="25.7109375" customWidth="1"/>
  </cols>
  <sheetData>
    <row r="4" spans="4:9" ht="37.5" x14ac:dyDescent="0.25">
      <c r="D4" s="44"/>
      <c r="E4" s="45" t="s">
        <v>59</v>
      </c>
      <c r="F4" s="45" t="s">
        <v>6</v>
      </c>
      <c r="G4" s="45" t="s">
        <v>7</v>
      </c>
      <c r="H4" s="45" t="s">
        <v>8</v>
      </c>
      <c r="I4" s="45" t="s">
        <v>9</v>
      </c>
    </row>
    <row r="5" spans="4:9" ht="20.25" x14ac:dyDescent="0.25">
      <c r="D5" s="27" t="s">
        <v>38</v>
      </c>
      <c r="E5" s="48">
        <v>414425.71</v>
      </c>
      <c r="F5" s="49">
        <v>210233.38699999999</v>
      </c>
      <c r="G5" s="49">
        <v>75083.352499999994</v>
      </c>
      <c r="H5" s="49">
        <v>15016.670499999998</v>
      </c>
      <c r="I5" s="6" t="s">
        <v>10</v>
      </c>
    </row>
    <row r="6" spans="4:9" ht="20.25" x14ac:dyDescent="0.25">
      <c r="D6" s="27" t="s">
        <v>39</v>
      </c>
      <c r="E6" s="48">
        <v>266270.93</v>
      </c>
      <c r="F6" s="49">
        <v>186389.65099999998</v>
      </c>
      <c r="G6" s="49">
        <v>66567.732499999998</v>
      </c>
      <c r="H6" s="49">
        <v>13313.546499999999</v>
      </c>
      <c r="I6" s="6" t="s">
        <v>10</v>
      </c>
    </row>
    <row r="7" spans="4:9" ht="20.25" x14ac:dyDescent="0.25">
      <c r="D7" s="27" t="s">
        <v>40</v>
      </c>
      <c r="E7" s="48">
        <v>300333.40999999997</v>
      </c>
      <c r="F7" s="49">
        <v>231733.698</v>
      </c>
      <c r="G7" s="49">
        <v>82762.035000000003</v>
      </c>
      <c r="H7" s="49">
        <v>16552.407000000003</v>
      </c>
      <c r="I7" s="6" t="s">
        <v>10</v>
      </c>
    </row>
    <row r="8" spans="4:9" ht="20.25" x14ac:dyDescent="0.25">
      <c r="D8" s="27" t="s">
        <v>41</v>
      </c>
      <c r="E8" s="48">
        <v>287127.71000000002</v>
      </c>
      <c r="F8" s="49">
        <v>198342.44500000001</v>
      </c>
      <c r="G8" s="49">
        <v>70836.587499999994</v>
      </c>
      <c r="H8" s="49">
        <v>14167.317499999999</v>
      </c>
      <c r="I8" s="6" t="s">
        <v>10</v>
      </c>
    </row>
    <row r="9" spans="4:9" ht="20.25" x14ac:dyDescent="0.25">
      <c r="D9" s="27" t="s">
        <v>42</v>
      </c>
      <c r="E9" s="48">
        <v>281333.53000000003</v>
      </c>
      <c r="F9" s="49">
        <v>196933.47100000002</v>
      </c>
      <c r="G9" s="49">
        <v>70333.382500000007</v>
      </c>
      <c r="H9" s="49">
        <v>14066.676500000001</v>
      </c>
      <c r="I9" s="6" t="s">
        <v>10</v>
      </c>
    </row>
    <row r="10" spans="4:9" ht="20.25" x14ac:dyDescent="0.25">
      <c r="D10" s="27" t="s">
        <v>43</v>
      </c>
      <c r="E10" s="48">
        <v>331036.55</v>
      </c>
      <c r="F10" s="49">
        <v>290097.99700000003</v>
      </c>
      <c r="G10" s="49">
        <v>103606.42750000001</v>
      </c>
      <c r="H10" s="49">
        <v>20721.285500000002</v>
      </c>
      <c r="I10" s="6" t="s">
        <v>10</v>
      </c>
    </row>
    <row r="11" spans="4:9" ht="20.25" x14ac:dyDescent="0.25">
      <c r="D11" s="27" t="s">
        <v>44</v>
      </c>
      <c r="E11" s="48">
        <v>283225.36</v>
      </c>
      <c r="F11" s="49">
        <v>198257.75199999998</v>
      </c>
      <c r="G11" s="49">
        <v>70806.34</v>
      </c>
      <c r="H11" s="49">
        <v>14161.267999999998</v>
      </c>
      <c r="I11" s="6" t="s">
        <v>10</v>
      </c>
    </row>
    <row r="12" spans="4:9" ht="20.25" x14ac:dyDescent="0.25">
      <c r="D12" s="27" t="s">
        <v>55</v>
      </c>
      <c r="E12" s="48">
        <v>283412.23</v>
      </c>
      <c r="F12" s="49">
        <v>200989.39700000003</v>
      </c>
      <c r="G12" s="49">
        <v>71781.927500000005</v>
      </c>
      <c r="H12" s="49">
        <v>14356.3855</v>
      </c>
      <c r="I12" s="6" t="s">
        <v>10</v>
      </c>
    </row>
    <row r="13" spans="4:9" ht="20.25" x14ac:dyDescent="0.25">
      <c r="D13" s="27" t="s">
        <v>45</v>
      </c>
      <c r="E13" s="48">
        <v>266251.51</v>
      </c>
      <c r="F13" s="49">
        <v>249230.345</v>
      </c>
      <c r="G13" s="49">
        <v>89010.837499999994</v>
      </c>
      <c r="H13" s="49">
        <v>17802.1675</v>
      </c>
      <c r="I13" s="6" t="s">
        <v>10</v>
      </c>
    </row>
    <row r="14" spans="4:9" ht="20.25" x14ac:dyDescent="0.25">
      <c r="D14" s="27" t="s">
        <v>46</v>
      </c>
      <c r="E14" s="48">
        <v>331129.63</v>
      </c>
      <c r="F14" s="49">
        <v>198388.56099999999</v>
      </c>
      <c r="G14" s="49">
        <v>70853.057499999995</v>
      </c>
      <c r="H14" s="49">
        <v>14170.611499999999</v>
      </c>
      <c r="I14" s="6" t="s">
        <v>10</v>
      </c>
    </row>
    <row r="15" spans="4:9" ht="20.25" x14ac:dyDescent="0.25">
      <c r="D15" s="27" t="s">
        <v>47</v>
      </c>
      <c r="E15" s="48">
        <v>331048.14</v>
      </c>
      <c r="F15" s="49">
        <v>196862.848</v>
      </c>
      <c r="G15" s="49">
        <v>70308.160000000003</v>
      </c>
      <c r="H15" s="49">
        <v>14061.632000000001</v>
      </c>
      <c r="I15" s="6" t="s">
        <v>10</v>
      </c>
    </row>
    <row r="16" spans="4:9" ht="20.25" x14ac:dyDescent="0.25">
      <c r="D16" s="27" t="s">
        <v>48</v>
      </c>
      <c r="E16" s="48">
        <v>281232.64000000001</v>
      </c>
      <c r="F16" s="49">
        <v>186376.057</v>
      </c>
      <c r="G16" s="49">
        <v>66562.877500000002</v>
      </c>
      <c r="H16" s="49">
        <v>13312.575500000001</v>
      </c>
      <c r="I16" s="6" t="s">
        <v>10</v>
      </c>
    </row>
    <row r="17" spans="4:13" ht="20.25" x14ac:dyDescent="0.25">
      <c r="D17" s="27" t="s">
        <v>49</v>
      </c>
      <c r="E17" s="48">
        <v>283346.34999999998</v>
      </c>
      <c r="F17" s="49">
        <v>231725.58499999999</v>
      </c>
      <c r="G17" s="49">
        <v>82759.137499999997</v>
      </c>
      <c r="H17" s="49">
        <v>16551.827499999999</v>
      </c>
      <c r="I17" s="6" t="s">
        <v>10</v>
      </c>
    </row>
    <row r="18" spans="4:13" ht="37.5" x14ac:dyDescent="0.25">
      <c r="D18" s="27" t="s">
        <v>50</v>
      </c>
      <c r="E18" s="48">
        <v>356043.35</v>
      </c>
      <c r="F18" s="49">
        <v>231790.74100000001</v>
      </c>
      <c r="G18" s="49">
        <v>82782.407500000001</v>
      </c>
      <c r="H18" s="49">
        <v>16556.481499999998</v>
      </c>
      <c r="I18" s="6" t="s">
        <v>10</v>
      </c>
    </row>
    <row r="19" spans="4:13" x14ac:dyDescent="0.25">
      <c r="D19" s="47" t="s">
        <v>64</v>
      </c>
      <c r="E19" s="50">
        <f>SUM(E5:E18)</f>
        <v>4296217.0500000007</v>
      </c>
      <c r="F19" s="50">
        <f>SUM(F5:F18)</f>
        <v>3007351.9350000001</v>
      </c>
      <c r="G19" s="50">
        <f>SUM(G5:G18)</f>
        <v>1074054.2625</v>
      </c>
      <c r="H19" s="50">
        <f>SUM(H5:H18)</f>
        <v>214810.85249999998</v>
      </c>
      <c r="I19" s="44"/>
    </row>
    <row r="25" spans="4:13" ht="37.5" x14ac:dyDescent="0.25">
      <c r="E25" s="45" t="s">
        <v>59</v>
      </c>
      <c r="F25" s="45" t="s">
        <v>6</v>
      </c>
      <c r="G25" s="45" t="s">
        <v>7</v>
      </c>
      <c r="H25" s="45" t="s">
        <v>8</v>
      </c>
      <c r="I25" s="45" t="s">
        <v>9</v>
      </c>
    </row>
    <row r="26" spans="4:13" ht="37.5" x14ac:dyDescent="0.25">
      <c r="D26" s="27" t="s">
        <v>18</v>
      </c>
      <c r="E26" s="50">
        <v>149427.45000000001</v>
      </c>
      <c r="F26" s="50">
        <v>104599.21</v>
      </c>
      <c r="G26" s="50">
        <v>32363.64</v>
      </c>
      <c r="H26" s="50">
        <v>12464.59</v>
      </c>
      <c r="I26" s="50"/>
      <c r="J26" s="9"/>
      <c r="K26" s="5"/>
      <c r="L26" s="5"/>
      <c r="M26" s="5"/>
    </row>
    <row r="27" spans="4:13" ht="37.5" x14ac:dyDescent="0.25">
      <c r="D27" s="27" t="s">
        <v>19</v>
      </c>
      <c r="E27" s="50">
        <v>150791.35999999999</v>
      </c>
      <c r="F27" s="50">
        <v>105553.95</v>
      </c>
      <c r="G27" s="50">
        <v>32659.05</v>
      </c>
      <c r="H27" s="50">
        <v>12578.36</v>
      </c>
      <c r="I27" s="50"/>
      <c r="J27" s="9"/>
      <c r="K27" s="5"/>
      <c r="L27" s="5"/>
      <c r="M27" s="5"/>
    </row>
    <row r="28" spans="4:13" ht="37.5" x14ac:dyDescent="0.25">
      <c r="D28" s="27" t="s">
        <v>20</v>
      </c>
      <c r="E28" s="50">
        <v>149316.39000000001</v>
      </c>
      <c r="F28" s="50">
        <v>104521.47</v>
      </c>
      <c r="G28" s="50">
        <v>32339.599999999999</v>
      </c>
      <c r="H28" s="50">
        <v>12455.32</v>
      </c>
      <c r="I28" s="50"/>
      <c r="J28" s="9"/>
      <c r="K28" s="5"/>
      <c r="L28" s="5"/>
      <c r="M28" s="10"/>
    </row>
    <row r="29" spans="4:13" ht="37.5" x14ac:dyDescent="0.25">
      <c r="D29" s="27" t="s">
        <v>21</v>
      </c>
      <c r="E29" s="50">
        <v>149682.78</v>
      </c>
      <c r="F29" s="50">
        <v>104777.95</v>
      </c>
      <c r="G29" s="50">
        <v>32418.94</v>
      </c>
      <c r="H29" s="50">
        <v>12485.89</v>
      </c>
      <c r="I29" s="50"/>
      <c r="J29" s="9"/>
      <c r="K29" s="5"/>
      <c r="L29" s="5"/>
      <c r="M29" s="5"/>
    </row>
    <row r="30" spans="4:13" ht="37.5" x14ac:dyDescent="0.25">
      <c r="D30" s="27" t="s">
        <v>22</v>
      </c>
      <c r="E30" s="50">
        <v>968236.75</v>
      </c>
      <c r="F30" s="50">
        <v>677765.73</v>
      </c>
      <c r="G30" s="50">
        <v>242059.18</v>
      </c>
      <c r="H30" s="50">
        <v>48411.839999999997</v>
      </c>
      <c r="I30" s="50"/>
      <c r="J30" s="9"/>
      <c r="K30" s="5"/>
      <c r="L30" s="5"/>
      <c r="M30" s="5"/>
    </row>
    <row r="31" spans="4:13" x14ac:dyDescent="0.25">
      <c r="D31" s="47" t="s">
        <v>64</v>
      </c>
      <c r="E31" s="50">
        <f>SUM(E26:E30)</f>
        <v>1567454.73</v>
      </c>
      <c r="F31" s="50">
        <f>SUM(F26:F30)</f>
        <v>1097218.31</v>
      </c>
      <c r="G31" s="50">
        <f>SUM(G26:G30)</f>
        <v>371840.41000000003</v>
      </c>
      <c r="H31" s="50">
        <f>SUM(H26:H30)</f>
        <v>98396</v>
      </c>
      <c r="I31" s="44"/>
    </row>
    <row r="35" spans="4:14" ht="37.5" x14ac:dyDescent="0.25">
      <c r="E35" s="45" t="s">
        <v>59</v>
      </c>
      <c r="F35" s="45" t="s">
        <v>6</v>
      </c>
      <c r="G35" s="45" t="s">
        <v>7</v>
      </c>
      <c r="H35" s="45" t="s">
        <v>8</v>
      </c>
      <c r="I35" s="45" t="s">
        <v>9</v>
      </c>
    </row>
    <row r="36" spans="4:14" ht="37.5" x14ac:dyDescent="0.25">
      <c r="D36" s="27" t="s">
        <v>24</v>
      </c>
      <c r="E36" s="50">
        <v>497304.88</v>
      </c>
      <c r="F36" s="50">
        <v>348113.42</v>
      </c>
      <c r="G36" s="50">
        <v>124326.22</v>
      </c>
      <c r="H36" s="50">
        <v>24865.24</v>
      </c>
      <c r="I36" s="50" t="s">
        <v>10</v>
      </c>
      <c r="J36" s="9">
        <v>497304.88</v>
      </c>
      <c r="K36" s="5">
        <v>348113.42</v>
      </c>
      <c r="L36" s="5">
        <v>124326.22</v>
      </c>
      <c r="M36" s="5">
        <v>24865.24</v>
      </c>
      <c r="N36" s="6" t="s">
        <v>10</v>
      </c>
    </row>
    <row r="37" spans="4:14" ht="37.5" x14ac:dyDescent="0.25">
      <c r="D37" s="27" t="s">
        <v>25</v>
      </c>
      <c r="E37" s="50">
        <v>502694.99</v>
      </c>
      <c r="F37" s="50">
        <v>351886.49</v>
      </c>
      <c r="G37" s="50">
        <v>125673.75</v>
      </c>
      <c r="H37" s="50">
        <v>25134.75</v>
      </c>
      <c r="I37" s="50" t="s">
        <v>10</v>
      </c>
      <c r="J37" s="9">
        <v>502694.99</v>
      </c>
      <c r="K37" s="5">
        <v>351886.49</v>
      </c>
      <c r="L37" s="5">
        <v>125673.75</v>
      </c>
      <c r="M37" s="5">
        <v>25134.75</v>
      </c>
      <c r="N37" s="6" t="s">
        <v>10</v>
      </c>
    </row>
    <row r="38" spans="4:14" x14ac:dyDescent="0.25">
      <c r="D38" s="47" t="s">
        <v>64</v>
      </c>
      <c r="E38" s="50">
        <f>SUM(E36:E37)</f>
        <v>999999.87</v>
      </c>
      <c r="F38" s="50">
        <f>SUM(F36:F37)</f>
        <v>699999.90999999992</v>
      </c>
      <c r="G38" s="50">
        <f>SUM(G36:G37)</f>
        <v>249999.97</v>
      </c>
      <c r="H38" s="50">
        <f>SUM(H36:H37)</f>
        <v>49999.990000000005</v>
      </c>
      <c r="I38" s="4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(2)</vt:lpstr>
      <vt:lpstr>Лист1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Баскакова И.В.</dc:creator>
  <cp:lastModifiedBy>User</cp:lastModifiedBy>
  <cp:lastPrinted>2024-01-09T12:07:15Z</cp:lastPrinted>
  <dcterms:created xsi:type="dcterms:W3CDTF">2022-10-16T10:00:42Z</dcterms:created>
  <dcterms:modified xsi:type="dcterms:W3CDTF">2024-01-30T13:51:33Z</dcterms:modified>
</cp:coreProperties>
</file>